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emes lietu komisija\Lēmumi\Septembris\Lēmumi pirms sēdes\"/>
    </mc:Choice>
  </mc:AlternateContent>
  <xr:revisionPtr revIDLastSave="0" documentId="8_{D58FED8B-FE24-4BA0-9D7B-E4792AF4778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Krūmgriezis" sheetId="8" r:id="rId1"/>
    <sheet name="zāles pļāvējs SOLO" sheetId="14" r:id="rId2"/>
    <sheet name="zāles pļāvējs 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5" l="1"/>
  <c r="G23" i="15"/>
  <c r="G22" i="15"/>
  <c r="G26" i="15" s="1"/>
  <c r="G14" i="15"/>
  <c r="D9" i="15"/>
  <c r="G9" i="15" s="1"/>
  <c r="G11" i="15" s="1"/>
  <c r="G18" i="15" s="1"/>
  <c r="G28" i="15" s="1"/>
  <c r="G6" i="15"/>
  <c r="G24" i="14"/>
  <c r="G26" i="14" s="1"/>
  <c r="G23" i="14"/>
  <c r="G22" i="14"/>
  <c r="G17" i="14"/>
  <c r="G14" i="14"/>
  <c r="D9" i="14"/>
  <c r="G9" i="14" s="1"/>
  <c r="G11" i="14" s="1"/>
  <c r="G18" i="14" s="1"/>
  <c r="G28" i="14" s="1"/>
  <c r="G6" i="14"/>
  <c r="G24" i="8"/>
  <c r="G23" i="8"/>
  <c r="G26" i="8" s="1"/>
  <c r="G22" i="8"/>
  <c r="G17" i="8"/>
  <c r="G14" i="8"/>
  <c r="D9" i="8"/>
  <c r="G9" i="8" s="1"/>
  <c r="G6" i="8"/>
  <c r="G11" i="8" s="1"/>
  <c r="G18" i="8" s="1"/>
  <c r="G28" i="8" s="1"/>
</calcChain>
</file>

<file path=xl/sharedStrings.xml><?xml version="1.0" encoding="utf-8"?>
<sst xmlns="http://schemas.openxmlformats.org/spreadsheetml/2006/main" count="156" uniqueCount="45">
  <si>
    <t>Darba samaksa</t>
  </si>
  <si>
    <t>Mēnesī:</t>
  </si>
  <si>
    <t>EUR/h</t>
  </si>
  <si>
    <t>Darba devēja nodoklis:</t>
  </si>
  <si>
    <t>Tiešās izmaksas</t>
  </si>
  <si>
    <t>Netiešās izmaksas</t>
  </si>
  <si>
    <t>Administrācijas darba samaksa</t>
  </si>
  <si>
    <t>Mēnesī :</t>
  </si>
  <si>
    <t>Stundā:</t>
  </si>
  <si>
    <t>EUR</t>
  </si>
  <si>
    <t>Darba samaksa +piemaksa +VSAOI</t>
  </si>
  <si>
    <t>Rēķina sagatavošana:</t>
  </si>
  <si>
    <t>Netiešās izmaksas  kopā:</t>
  </si>
  <si>
    <t>IZMAKSAS KOPĀ</t>
  </si>
  <si>
    <t>Tiešās izmaksas kopā :</t>
  </si>
  <si>
    <t>211,13/168</t>
  </si>
  <si>
    <t>Vadītājs (5%)</t>
  </si>
  <si>
    <t>Grāmatvedis (5%)</t>
  </si>
  <si>
    <t xml:space="preserve">Izmaksāts gadā : </t>
  </si>
  <si>
    <t>Maksas izcenojuma aprēķins Jaunjelgavas pilsētas zāles pļaušanas  pakalpojumiem</t>
  </si>
  <si>
    <t>833*0,2359</t>
  </si>
  <si>
    <t>Pļaušanas pakalpojumi : Krūmgriezis Husqvarna 545 FR</t>
  </si>
  <si>
    <t>Degvielas patēriņš: 1,15l/h*1,90EUR/l</t>
  </si>
  <si>
    <t xml:space="preserve">Uzturēšanas izmaksas(rezerves daļas, remonts): </t>
  </si>
  <si>
    <t xml:space="preserve">Citi materiāli ( eļļa, aukla un citi)  </t>
  </si>
  <si>
    <t>Nolietojums: 80,88 EUR/gadā</t>
  </si>
  <si>
    <t>Īpašumu apsaimniekošanas speciālists</t>
  </si>
  <si>
    <t>1380 EUR</t>
  </si>
  <si>
    <t>1248 EUR</t>
  </si>
  <si>
    <t>1176 EUR</t>
  </si>
  <si>
    <t>Krūmgriezis Husqvarna 545FR</t>
  </si>
  <si>
    <t>Zāles pļāvējs ''Solo"</t>
  </si>
  <si>
    <t>Nolietojums: 32,64 EUR/gadā</t>
  </si>
  <si>
    <t>Degvielas patēriņš: 2,00l/h*1,90EUR/l</t>
  </si>
  <si>
    <t>Citi materiāli</t>
  </si>
  <si>
    <t>Degvielas patēriņš: 1,00l/h*1,90EUR/l</t>
  </si>
  <si>
    <t>Citi materiāli (eļļa)</t>
  </si>
  <si>
    <t>Pļaušanas pakalpojumi : Zāles pļāvējs (stumjamais)</t>
  </si>
  <si>
    <t>Zāles pļāvējs (stumjamais)</t>
  </si>
  <si>
    <t>Nolietojums vai plānotās uzturēšanas izmaksas</t>
  </si>
  <si>
    <t>Aprēķinu sagatavoja S.Rizga</t>
  </si>
  <si>
    <t>Pielikums.nr.3</t>
  </si>
  <si>
    <t>Pielikums nr.1</t>
  </si>
  <si>
    <t>2.pielikums</t>
  </si>
  <si>
    <t>Pļaušanas pakalpojumi: Zāles pļāvējs ''Solo''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</si>
</sst>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2" fontId="3" fillId="0" borderId="3" xfId="0" applyNumberFormat="1" applyFont="1" applyBorder="1"/>
    <xf numFmtId="2" fontId="4" fillId="0" borderId="3" xfId="0" applyNumberFormat="1" applyFont="1" applyBorder="1" applyAlignment="1">
      <alignment horizontal="center"/>
    </xf>
    <xf numFmtId="0" fontId="1" fillId="0" borderId="0" xfId="0" applyFont="1"/>
    <xf numFmtId="2" fontId="4" fillId="0" borderId="3" xfId="0" applyNumberFormat="1" applyFont="1" applyBorder="1"/>
    <xf numFmtId="0" fontId="1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5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1A3E-4B2E-4F82-A1C1-B6588FE2132C}">
  <dimension ref="B1:K56"/>
  <sheetViews>
    <sheetView workbookViewId="0">
      <selection activeCell="C33" sqref="C33:D33"/>
    </sheetView>
  </sheetViews>
  <sheetFormatPr defaultRowHeight="15" x14ac:dyDescent="0.25"/>
  <cols>
    <col min="1" max="1" width="5.140625" customWidth="1"/>
    <col min="3" max="3" width="9.5703125" customWidth="1"/>
    <col min="5" max="5" width="10.140625" customWidth="1"/>
    <col min="6" max="6" width="13" customWidth="1"/>
    <col min="7" max="7" width="10.28515625" customWidth="1"/>
    <col min="9" max="9" width="12" customWidth="1"/>
  </cols>
  <sheetData>
    <row r="1" spans="2:11" x14ac:dyDescent="0.25">
      <c r="H1" t="s">
        <v>42</v>
      </c>
    </row>
    <row r="2" spans="2:11" ht="15.75" x14ac:dyDescent="0.25">
      <c r="B2" s="40" t="s">
        <v>19</v>
      </c>
      <c r="C2" s="40"/>
      <c r="D2" s="40"/>
      <c r="E2" s="40"/>
      <c r="F2" s="40"/>
      <c r="G2" s="40"/>
      <c r="H2" s="40"/>
      <c r="I2" s="40"/>
    </row>
    <row r="4" spans="2:11" x14ac:dyDescent="0.25">
      <c r="B4" s="12" t="s">
        <v>4</v>
      </c>
      <c r="C4" s="41"/>
      <c r="D4" s="41"/>
      <c r="E4" s="41"/>
      <c r="F4" s="41"/>
      <c r="G4" s="41"/>
      <c r="H4" s="41"/>
    </row>
    <row r="5" spans="2:11" x14ac:dyDescent="0.25">
      <c r="B5" s="38" t="s">
        <v>0</v>
      </c>
      <c r="C5" s="38"/>
      <c r="D5" s="38"/>
      <c r="E5" s="38"/>
      <c r="F5" s="38"/>
      <c r="G5" s="38"/>
      <c r="H5" s="38"/>
    </row>
    <row r="6" spans="2:11" x14ac:dyDescent="0.25">
      <c r="B6" s="3" t="s">
        <v>1</v>
      </c>
      <c r="C6" s="2"/>
      <c r="D6" s="23">
        <v>833</v>
      </c>
      <c r="E6" s="23" t="s">
        <v>9</v>
      </c>
      <c r="F6" s="23" t="s">
        <v>8</v>
      </c>
      <c r="G6" s="31">
        <f>D6/168</f>
        <v>4.958333333333333</v>
      </c>
      <c r="H6" s="24" t="s">
        <v>2</v>
      </c>
    </row>
    <row r="7" spans="2:11" x14ac:dyDescent="0.25">
      <c r="B7" s="4"/>
      <c r="C7" s="4"/>
      <c r="D7" s="4"/>
      <c r="E7" s="4"/>
      <c r="F7" s="4"/>
      <c r="G7" s="4"/>
      <c r="H7" s="4"/>
    </row>
    <row r="8" spans="2:11" x14ac:dyDescent="0.25">
      <c r="B8" s="4" t="s">
        <v>3</v>
      </c>
      <c r="C8" s="4"/>
      <c r="D8" s="4"/>
      <c r="E8" s="4"/>
      <c r="F8" s="4"/>
      <c r="G8" s="4"/>
      <c r="H8" s="4"/>
    </row>
    <row r="9" spans="2:11" x14ac:dyDescent="0.25">
      <c r="B9" s="25" t="s">
        <v>20</v>
      </c>
      <c r="C9" s="25"/>
      <c r="D9" s="26">
        <f>833*0.2359</f>
        <v>196.50469999999999</v>
      </c>
      <c r="E9" s="25" t="s">
        <v>9</v>
      </c>
      <c r="F9" s="25" t="s">
        <v>15</v>
      </c>
      <c r="G9" s="21">
        <f>D9/168</f>
        <v>1.1696708333333332</v>
      </c>
      <c r="H9" s="25" t="s">
        <v>2</v>
      </c>
      <c r="I9" s="37"/>
    </row>
    <row r="10" spans="2:11" x14ac:dyDescent="0.25">
      <c r="B10" s="3" t="s">
        <v>18</v>
      </c>
      <c r="C10" s="2"/>
      <c r="D10" s="2"/>
      <c r="E10" s="2"/>
      <c r="F10" s="2"/>
      <c r="G10" s="2"/>
      <c r="H10" s="1"/>
      <c r="I10" s="28"/>
    </row>
    <row r="11" spans="2:11" x14ac:dyDescent="0.25">
      <c r="B11" s="38" t="s">
        <v>10</v>
      </c>
      <c r="C11" s="38"/>
      <c r="D11" s="38"/>
      <c r="E11" s="38"/>
      <c r="F11" s="38"/>
      <c r="G11" s="27">
        <f>G6+G9</f>
        <v>6.128004166666666</v>
      </c>
      <c r="H11" s="15" t="s">
        <v>2</v>
      </c>
      <c r="I11" s="28"/>
    </row>
    <row r="12" spans="2:11" x14ac:dyDescent="0.25">
      <c r="B12" s="17"/>
      <c r="C12" s="17"/>
      <c r="D12" s="17"/>
      <c r="E12" s="17"/>
      <c r="F12" s="17"/>
      <c r="G12" s="17"/>
      <c r="H12" s="17"/>
    </row>
    <row r="13" spans="2:11" ht="36" customHeight="1" x14ac:dyDescent="0.25">
      <c r="B13" s="11" t="s">
        <v>21</v>
      </c>
      <c r="C13" s="11"/>
      <c r="D13" s="11"/>
      <c r="E13" s="11"/>
      <c r="F13" s="11"/>
      <c r="G13" s="11"/>
      <c r="H13" s="11"/>
    </row>
    <row r="14" spans="2:11" x14ac:dyDescent="0.25">
      <c r="B14" s="39" t="s">
        <v>22</v>
      </c>
      <c r="C14" s="39"/>
      <c r="D14" s="39"/>
      <c r="E14" s="39"/>
      <c r="F14" s="39"/>
      <c r="G14" s="21">
        <f>1.15*1.9</f>
        <v>2.1849999999999996</v>
      </c>
      <c r="H14" s="15" t="s">
        <v>2</v>
      </c>
    </row>
    <row r="15" spans="2:11" ht="30" customHeight="1" x14ac:dyDescent="0.25">
      <c r="B15" s="14" t="s">
        <v>23</v>
      </c>
      <c r="C15" s="14"/>
      <c r="D15" s="14"/>
      <c r="E15" s="14"/>
      <c r="F15" s="14"/>
      <c r="G15" s="21">
        <v>1.2</v>
      </c>
      <c r="H15" s="15" t="s">
        <v>2</v>
      </c>
      <c r="I15" s="28"/>
      <c r="K15" s="33"/>
    </row>
    <row r="16" spans="2:11" ht="45" customHeight="1" x14ac:dyDescent="0.25">
      <c r="B16" s="14" t="s">
        <v>24</v>
      </c>
      <c r="C16" s="14"/>
      <c r="D16" s="14"/>
      <c r="E16" s="14"/>
      <c r="F16" s="14"/>
      <c r="G16" s="21">
        <v>3.48</v>
      </c>
      <c r="H16" s="15" t="s">
        <v>2</v>
      </c>
    </row>
    <row r="17" spans="2:9" ht="31.9" customHeight="1" x14ac:dyDescent="0.25">
      <c r="B17" s="14" t="s">
        <v>25</v>
      </c>
      <c r="C17" s="14"/>
      <c r="D17" s="14"/>
      <c r="E17" s="14"/>
      <c r="F17" s="14"/>
      <c r="G17" s="32">
        <f>80.88/12/168</f>
        <v>4.0119047619047617E-2</v>
      </c>
      <c r="H17" s="15" t="s">
        <v>2</v>
      </c>
      <c r="I17" s="30"/>
    </row>
    <row r="18" spans="2:9" x14ac:dyDescent="0.25">
      <c r="B18" s="10" t="s">
        <v>14</v>
      </c>
      <c r="C18" s="9"/>
      <c r="D18" s="9"/>
      <c r="E18" s="9"/>
      <c r="F18" s="8"/>
      <c r="G18" s="22">
        <f>SUM(G14:G17)+G11</f>
        <v>13.033123214285714</v>
      </c>
      <c r="H18" s="20" t="s">
        <v>2</v>
      </c>
    </row>
    <row r="19" spans="2:9" x14ac:dyDescent="0.25">
      <c r="B19" s="18"/>
      <c r="C19" s="18"/>
      <c r="D19" s="18"/>
      <c r="E19" s="18"/>
      <c r="F19" s="18"/>
      <c r="G19" s="18"/>
      <c r="H19" s="18"/>
    </row>
    <row r="20" spans="2:9" x14ac:dyDescent="0.25">
      <c r="B20" s="7" t="s">
        <v>5</v>
      </c>
      <c r="C20" s="7"/>
      <c r="D20" s="7"/>
      <c r="E20" s="7"/>
      <c r="F20" s="7"/>
      <c r="G20" s="7"/>
      <c r="H20" s="7"/>
    </row>
    <row r="21" spans="2:9" x14ac:dyDescent="0.25">
      <c r="B21" s="13" t="s">
        <v>6</v>
      </c>
      <c r="C21" s="13"/>
      <c r="D21" s="13"/>
      <c r="E21" s="13"/>
      <c r="F21" s="13"/>
      <c r="G21" s="13"/>
      <c r="H21" s="13"/>
    </row>
    <row r="22" spans="2:9" x14ac:dyDescent="0.25">
      <c r="B22" s="6" t="s">
        <v>16</v>
      </c>
      <c r="C22" s="6"/>
      <c r="D22" s="17" t="s">
        <v>7</v>
      </c>
      <c r="E22" s="17" t="s">
        <v>27</v>
      </c>
      <c r="F22" s="17" t="s">
        <v>8</v>
      </c>
      <c r="G22" s="35">
        <f>(1150+(1150*0.2359))/168*0.05</f>
        <v>0.42300148809523813</v>
      </c>
      <c r="H22" s="17" t="s">
        <v>2</v>
      </c>
    </row>
    <row r="23" spans="2:9" ht="45.6" customHeight="1" x14ac:dyDescent="0.25">
      <c r="B23" s="5" t="s">
        <v>26</v>
      </c>
      <c r="C23" s="5"/>
      <c r="D23" s="17" t="s">
        <v>7</v>
      </c>
      <c r="E23" s="17" t="s">
        <v>28</v>
      </c>
      <c r="F23" s="17" t="s">
        <v>8</v>
      </c>
      <c r="G23" s="35">
        <f>(1248+(1248*0.2359))/168*0.05</f>
        <v>0.45904857142857147</v>
      </c>
      <c r="H23" s="17" t="s">
        <v>2</v>
      </c>
    </row>
    <row r="24" spans="2:9" x14ac:dyDescent="0.25">
      <c r="B24" s="18" t="s">
        <v>17</v>
      </c>
      <c r="C24" s="18"/>
      <c r="D24" s="18" t="s">
        <v>7</v>
      </c>
      <c r="E24" s="18" t="s">
        <v>29</v>
      </c>
      <c r="F24" s="18" t="s">
        <v>8</v>
      </c>
      <c r="G24" s="36">
        <f>(980+(980*0.2359))/168*0.05</f>
        <v>0.36047083333333335</v>
      </c>
      <c r="H24" s="18" t="s">
        <v>2</v>
      </c>
    </row>
    <row r="25" spans="2:9" x14ac:dyDescent="0.25">
      <c r="B25" s="13" t="s">
        <v>11</v>
      </c>
      <c r="C25" s="13"/>
      <c r="D25" s="18"/>
      <c r="E25" s="18"/>
      <c r="F25" s="18"/>
      <c r="G25" s="36">
        <v>0.2</v>
      </c>
      <c r="H25" s="18" t="s">
        <v>9</v>
      </c>
    </row>
    <row r="26" spans="2:9" x14ac:dyDescent="0.25">
      <c r="B26" s="12" t="s">
        <v>12</v>
      </c>
      <c r="C26" s="12"/>
      <c r="D26" s="12"/>
      <c r="E26" s="12"/>
      <c r="F26" s="12"/>
      <c r="G26" s="27">
        <f>SUM(G22:G25)</f>
        <v>1.4425208928571429</v>
      </c>
      <c r="H26" s="16" t="s">
        <v>2</v>
      </c>
    </row>
    <row r="27" spans="2:9" x14ac:dyDescent="0.25">
      <c r="B27" s="18"/>
      <c r="C27" s="18"/>
      <c r="D27" s="18"/>
      <c r="E27" s="18"/>
      <c r="F27" s="18"/>
      <c r="G27" s="18"/>
      <c r="H27" s="18"/>
    </row>
    <row r="28" spans="2:9" ht="25.15" customHeight="1" x14ac:dyDescent="0.25">
      <c r="B28" s="11" t="s">
        <v>13</v>
      </c>
      <c r="C28" s="11"/>
      <c r="D28" s="11" t="s">
        <v>30</v>
      </c>
      <c r="E28" s="11"/>
      <c r="F28" s="11"/>
      <c r="G28" s="29">
        <f>G18+G26</f>
        <v>14.475644107142857</v>
      </c>
      <c r="H28" s="16" t="s">
        <v>2</v>
      </c>
    </row>
    <row r="29" spans="2:9" x14ac:dyDescent="0.25">
      <c r="B29" s="19"/>
      <c r="C29" s="19"/>
      <c r="D29" s="19"/>
      <c r="E29" s="19"/>
      <c r="F29" s="19"/>
      <c r="G29" s="19"/>
      <c r="H29" s="19"/>
    </row>
    <row r="30" spans="2:9" x14ac:dyDescent="0.25">
      <c r="B30" s="18" t="s">
        <v>40</v>
      </c>
      <c r="C30" s="18"/>
      <c r="D30" s="18"/>
      <c r="E30" s="34"/>
      <c r="F30" s="18"/>
      <c r="G30" s="18"/>
      <c r="H30" s="18"/>
    </row>
    <row r="31" spans="2:9" x14ac:dyDescent="0.25">
      <c r="B31" s="18"/>
      <c r="C31" s="18"/>
      <c r="D31" s="18"/>
      <c r="E31" s="18"/>
      <c r="F31" s="18"/>
      <c r="G31" s="18"/>
      <c r="H31" s="18"/>
    </row>
    <row r="32" spans="2:9" x14ac:dyDescent="0.25">
      <c r="B32" s="18"/>
      <c r="C32" s="18"/>
      <c r="D32" s="18"/>
      <c r="E32" s="18"/>
      <c r="F32" s="18"/>
      <c r="G32" s="18"/>
      <c r="H32" s="18"/>
    </row>
    <row r="33" spans="2:8" x14ac:dyDescent="0.25">
      <c r="B33" s="18"/>
      <c r="C33" s="18"/>
      <c r="D33" s="18"/>
      <c r="E33" s="18"/>
      <c r="F33" s="18"/>
      <c r="G33" s="18"/>
      <c r="H33" s="18"/>
    </row>
    <row r="34" spans="2:8" x14ac:dyDescent="0.25">
      <c r="B34" s="18"/>
      <c r="C34" s="18"/>
      <c r="D34" s="18"/>
      <c r="E34" s="18"/>
      <c r="F34" s="18"/>
      <c r="G34" s="18"/>
      <c r="H34" s="18"/>
    </row>
    <row r="35" spans="2:8" x14ac:dyDescent="0.25">
      <c r="B35" s="18"/>
      <c r="C35" s="18"/>
      <c r="D35" s="18"/>
      <c r="E35" s="18"/>
      <c r="F35" s="18"/>
      <c r="G35" s="18"/>
      <c r="H35" s="18"/>
    </row>
    <row r="36" spans="2:8" x14ac:dyDescent="0.25">
      <c r="B36" s="18"/>
      <c r="C36" s="18"/>
      <c r="D36" s="18"/>
      <c r="E36" s="18"/>
      <c r="F36" s="18"/>
      <c r="G36" s="18"/>
      <c r="H36" s="18"/>
    </row>
    <row r="37" spans="2:8" x14ac:dyDescent="0.25">
      <c r="B37" s="18"/>
      <c r="C37" s="18"/>
      <c r="D37" s="18"/>
      <c r="E37" s="18"/>
      <c r="F37" s="18"/>
      <c r="G37" s="18"/>
      <c r="H37" s="18"/>
    </row>
    <row r="38" spans="2:8" x14ac:dyDescent="0.25">
      <c r="B38" s="18"/>
      <c r="C38" s="18"/>
      <c r="D38" s="18"/>
      <c r="E38" s="18"/>
      <c r="F38" s="18"/>
      <c r="G38" s="18"/>
      <c r="H38" s="18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18"/>
      <c r="C41" s="18"/>
      <c r="D41" s="18"/>
      <c r="E41" s="18"/>
      <c r="F41" s="18"/>
      <c r="G41" s="18"/>
      <c r="H41" s="18"/>
    </row>
    <row r="42" spans="2:8" x14ac:dyDescent="0.25">
      <c r="B42" s="18"/>
      <c r="C42" s="18"/>
      <c r="D42" s="18"/>
      <c r="E42" s="18"/>
      <c r="F42" s="18"/>
      <c r="G42" s="18"/>
      <c r="H42" s="18"/>
    </row>
    <row r="43" spans="2:8" x14ac:dyDescent="0.25">
      <c r="B43" s="18"/>
      <c r="C43" s="18"/>
      <c r="D43" s="18"/>
      <c r="E43" s="18"/>
      <c r="F43" s="18"/>
      <c r="G43" s="18"/>
      <c r="H43" s="18"/>
    </row>
    <row r="44" spans="2:8" x14ac:dyDescent="0.25">
      <c r="B44" s="18"/>
      <c r="C44" s="18"/>
      <c r="D44" s="18"/>
      <c r="E44" s="18"/>
      <c r="F44" s="18"/>
      <c r="G44" s="18"/>
      <c r="H44" s="18"/>
    </row>
    <row r="45" spans="2:8" x14ac:dyDescent="0.25">
      <c r="B45" s="18"/>
      <c r="C45" s="18"/>
      <c r="D45" s="18"/>
      <c r="E45" s="18"/>
      <c r="F45" s="18"/>
      <c r="G45" s="18"/>
      <c r="H45" s="18"/>
    </row>
    <row r="46" spans="2:8" x14ac:dyDescent="0.25">
      <c r="B46" s="18"/>
      <c r="C46" s="18"/>
      <c r="D46" s="18"/>
      <c r="E46" s="18"/>
      <c r="F46" s="18"/>
      <c r="G46" s="18"/>
      <c r="H46" s="18"/>
    </row>
    <row r="47" spans="2:8" x14ac:dyDescent="0.25">
      <c r="B47" s="18"/>
      <c r="C47" s="18"/>
      <c r="D47" s="18"/>
      <c r="E47" s="18"/>
      <c r="F47" s="18"/>
      <c r="G47" s="18"/>
      <c r="H47" s="18"/>
    </row>
    <row r="48" spans="2:8" x14ac:dyDescent="0.25">
      <c r="B48" s="18"/>
      <c r="C48" s="18"/>
      <c r="D48" s="18"/>
      <c r="E48" s="18"/>
      <c r="F48" s="18"/>
      <c r="G48" s="18"/>
      <c r="H48" s="18"/>
    </row>
    <row r="49" spans="2:8" x14ac:dyDescent="0.25">
      <c r="B49" s="18"/>
      <c r="C49" s="18"/>
      <c r="D49" s="18"/>
      <c r="E49" s="18"/>
      <c r="F49" s="18"/>
      <c r="G49" s="18"/>
      <c r="H49" s="18"/>
    </row>
    <row r="50" spans="2:8" x14ac:dyDescent="0.25">
      <c r="B50" s="19"/>
      <c r="C50" s="19"/>
      <c r="D50" s="19"/>
      <c r="E50" s="19"/>
      <c r="F50" s="19"/>
      <c r="G50" s="19"/>
      <c r="H50" s="19"/>
    </row>
    <row r="51" spans="2:8" x14ac:dyDescent="0.25">
      <c r="B51" s="19"/>
      <c r="C51" s="19"/>
      <c r="D51" s="19"/>
      <c r="E51" s="19"/>
      <c r="F51" s="19"/>
      <c r="G51" s="19"/>
      <c r="H51" s="19"/>
    </row>
    <row r="52" spans="2:8" x14ac:dyDescent="0.25">
      <c r="B52" s="19"/>
      <c r="C52" s="19"/>
      <c r="D52" s="19"/>
      <c r="E52" s="19"/>
      <c r="F52" s="19"/>
      <c r="G52" s="19"/>
      <c r="H52" s="19"/>
    </row>
    <row r="53" spans="2:8" x14ac:dyDescent="0.25">
      <c r="B53" s="19"/>
      <c r="C53" s="19"/>
      <c r="D53" s="19"/>
      <c r="E53" s="19"/>
      <c r="F53" s="19"/>
      <c r="G53" s="19"/>
      <c r="H53" s="19"/>
    </row>
    <row r="54" spans="2:8" x14ac:dyDescent="0.25">
      <c r="B54" s="19"/>
      <c r="C54" s="19"/>
      <c r="D54" s="19"/>
      <c r="E54" s="19"/>
      <c r="F54" s="19"/>
      <c r="G54" s="19"/>
      <c r="H54" s="19"/>
    </row>
    <row r="55" spans="2:8" x14ac:dyDescent="0.25">
      <c r="B55" s="19"/>
      <c r="C55" s="19"/>
      <c r="D55" s="19"/>
      <c r="E55" s="19"/>
      <c r="F55" s="19"/>
      <c r="G55" s="19"/>
      <c r="H55" s="19"/>
    </row>
    <row r="56" spans="2:8" x14ac:dyDescent="0.25">
      <c r="B56" s="19"/>
      <c r="C56" s="19"/>
      <c r="D56" s="19"/>
      <c r="E56" s="19"/>
      <c r="F56" s="19"/>
      <c r="G56" s="19"/>
      <c r="H56" s="19"/>
    </row>
  </sheetData>
  <mergeCells count="22">
    <mergeCell ref="B2:I2"/>
    <mergeCell ref="B4:H4"/>
    <mergeCell ref="B5:H5"/>
    <mergeCell ref="B6:C6"/>
    <mergeCell ref="B7:H7"/>
    <mergeCell ref="B8:H8"/>
    <mergeCell ref="B10:H10"/>
    <mergeCell ref="B11:F11"/>
    <mergeCell ref="B13:H13"/>
    <mergeCell ref="B14:F14"/>
    <mergeCell ref="B15:F15"/>
    <mergeCell ref="B16:F16"/>
    <mergeCell ref="B25:C25"/>
    <mergeCell ref="B26:F26"/>
    <mergeCell ref="B28:C28"/>
    <mergeCell ref="D28:F28"/>
    <mergeCell ref="B17:F17"/>
    <mergeCell ref="B18:F18"/>
    <mergeCell ref="B20:H20"/>
    <mergeCell ref="B21:H21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1465-3A25-4738-BE7D-76A2162FD007}">
  <dimension ref="B1:K56"/>
  <sheetViews>
    <sheetView tabSelected="1" topLeftCell="A18" workbookViewId="0">
      <selection activeCell="B13" sqref="B13:H13"/>
    </sheetView>
  </sheetViews>
  <sheetFormatPr defaultRowHeight="15" x14ac:dyDescent="0.25"/>
  <cols>
    <col min="1" max="1" width="5.140625" customWidth="1"/>
    <col min="3" max="3" width="9.5703125" customWidth="1"/>
    <col min="5" max="5" width="10.140625" customWidth="1"/>
    <col min="6" max="6" width="13" customWidth="1"/>
    <col min="7" max="7" width="10.28515625" customWidth="1"/>
    <col min="9" max="9" width="12" customWidth="1"/>
  </cols>
  <sheetData>
    <row r="1" spans="2:11" x14ac:dyDescent="0.25">
      <c r="H1" s="42" t="s">
        <v>43</v>
      </c>
      <c r="I1" s="43"/>
    </row>
    <row r="2" spans="2:11" ht="15.75" x14ac:dyDescent="0.25">
      <c r="B2" s="40" t="s">
        <v>19</v>
      </c>
      <c r="C2" s="40"/>
      <c r="D2" s="40"/>
      <c r="E2" s="40"/>
      <c r="F2" s="40"/>
      <c r="G2" s="40"/>
      <c r="H2" s="40"/>
      <c r="I2" s="40"/>
    </row>
    <row r="4" spans="2:11" x14ac:dyDescent="0.25">
      <c r="B4" s="12" t="s">
        <v>4</v>
      </c>
      <c r="C4" s="41"/>
      <c r="D4" s="41"/>
      <c r="E4" s="41"/>
      <c r="F4" s="41"/>
      <c r="G4" s="41"/>
      <c r="H4" s="41"/>
    </row>
    <row r="5" spans="2:11" x14ac:dyDescent="0.25">
      <c r="B5" s="38" t="s">
        <v>0</v>
      </c>
      <c r="C5" s="38"/>
      <c r="D5" s="38"/>
      <c r="E5" s="38"/>
      <c r="F5" s="38"/>
      <c r="G5" s="38"/>
      <c r="H5" s="38"/>
    </row>
    <row r="6" spans="2:11" x14ac:dyDescent="0.25">
      <c r="B6" s="3" t="s">
        <v>1</v>
      </c>
      <c r="C6" s="2"/>
      <c r="D6" s="23">
        <v>833</v>
      </c>
      <c r="E6" s="23" t="s">
        <v>9</v>
      </c>
      <c r="F6" s="23" t="s">
        <v>8</v>
      </c>
      <c r="G6" s="31">
        <f>D6/168</f>
        <v>4.958333333333333</v>
      </c>
      <c r="H6" s="24" t="s">
        <v>2</v>
      </c>
    </row>
    <row r="7" spans="2:11" x14ac:dyDescent="0.25">
      <c r="B7" s="4"/>
      <c r="C7" s="4"/>
      <c r="D7" s="4"/>
      <c r="E7" s="4"/>
      <c r="F7" s="4"/>
      <c r="G7" s="4"/>
      <c r="H7" s="4"/>
    </row>
    <row r="8" spans="2:11" x14ac:dyDescent="0.25">
      <c r="B8" s="4" t="s">
        <v>3</v>
      </c>
      <c r="C8" s="4"/>
      <c r="D8" s="4"/>
      <c r="E8" s="4"/>
      <c r="F8" s="4"/>
      <c r="G8" s="4"/>
      <c r="H8" s="4"/>
    </row>
    <row r="9" spans="2:11" x14ac:dyDescent="0.25">
      <c r="B9" s="25" t="s">
        <v>20</v>
      </c>
      <c r="C9" s="25"/>
      <c r="D9" s="26">
        <f>833*0.2359</f>
        <v>196.50469999999999</v>
      </c>
      <c r="E9" s="25" t="s">
        <v>9</v>
      </c>
      <c r="F9" s="25" t="s">
        <v>15</v>
      </c>
      <c r="G9" s="21">
        <f>D9/168</f>
        <v>1.1696708333333332</v>
      </c>
      <c r="H9" s="25" t="s">
        <v>2</v>
      </c>
      <c r="I9" s="37"/>
    </row>
    <row r="10" spans="2:11" x14ac:dyDescent="0.25">
      <c r="B10" s="3" t="s">
        <v>18</v>
      </c>
      <c r="C10" s="2"/>
      <c r="D10" s="2"/>
      <c r="E10" s="2"/>
      <c r="F10" s="2"/>
      <c r="G10" s="2"/>
      <c r="H10" s="1"/>
      <c r="I10" s="28"/>
    </row>
    <row r="11" spans="2:11" x14ac:dyDescent="0.25">
      <c r="B11" s="38" t="s">
        <v>10</v>
      </c>
      <c r="C11" s="38"/>
      <c r="D11" s="38"/>
      <c r="E11" s="38"/>
      <c r="F11" s="38"/>
      <c r="G11" s="27">
        <f>G6+G9</f>
        <v>6.128004166666666</v>
      </c>
      <c r="H11" s="15" t="s">
        <v>2</v>
      </c>
      <c r="I11" s="28"/>
    </row>
    <row r="12" spans="2:11" x14ac:dyDescent="0.25">
      <c r="B12" s="17"/>
      <c r="C12" s="17"/>
      <c r="D12" s="17"/>
      <c r="E12" s="17"/>
      <c r="F12" s="17"/>
      <c r="G12" s="17"/>
      <c r="H12" s="17"/>
    </row>
    <row r="13" spans="2:11" ht="36" customHeight="1" x14ac:dyDescent="0.25">
      <c r="B13" s="11" t="s">
        <v>44</v>
      </c>
      <c r="C13" s="11"/>
      <c r="D13" s="11"/>
      <c r="E13" s="11"/>
      <c r="F13" s="11"/>
      <c r="G13" s="11"/>
      <c r="H13" s="11"/>
    </row>
    <row r="14" spans="2:11" x14ac:dyDescent="0.25">
      <c r="B14" s="39" t="s">
        <v>33</v>
      </c>
      <c r="C14" s="39"/>
      <c r="D14" s="39"/>
      <c r="E14" s="39"/>
      <c r="F14" s="39"/>
      <c r="G14" s="21">
        <f>2*1.9</f>
        <v>3.8</v>
      </c>
      <c r="H14" s="15" t="s">
        <v>2</v>
      </c>
    </row>
    <row r="15" spans="2:11" ht="30" customHeight="1" x14ac:dyDescent="0.25">
      <c r="B15" s="14" t="s">
        <v>23</v>
      </c>
      <c r="C15" s="14"/>
      <c r="D15" s="14"/>
      <c r="E15" s="14"/>
      <c r="F15" s="14"/>
      <c r="G15" s="21">
        <v>1.5</v>
      </c>
      <c r="H15" s="15" t="s">
        <v>2</v>
      </c>
      <c r="I15" s="28"/>
      <c r="K15" s="33"/>
    </row>
    <row r="16" spans="2:11" ht="45" customHeight="1" x14ac:dyDescent="0.25">
      <c r="B16" s="14" t="s">
        <v>34</v>
      </c>
      <c r="C16" s="14"/>
      <c r="D16" s="14"/>
      <c r="E16" s="14"/>
      <c r="F16" s="14"/>
      <c r="G16" s="21">
        <v>3.48</v>
      </c>
      <c r="H16" s="15" t="s">
        <v>2</v>
      </c>
    </row>
    <row r="17" spans="2:9" ht="31.9" customHeight="1" x14ac:dyDescent="0.25">
      <c r="B17" s="14" t="s">
        <v>32</v>
      </c>
      <c r="C17" s="14"/>
      <c r="D17" s="14"/>
      <c r="E17" s="14"/>
      <c r="F17" s="14"/>
      <c r="G17" s="32">
        <f>30.64/12/168</f>
        <v>1.5198412698412697E-2</v>
      </c>
      <c r="H17" s="15" t="s">
        <v>2</v>
      </c>
      <c r="I17" s="30"/>
    </row>
    <row r="18" spans="2:9" x14ac:dyDescent="0.25">
      <c r="B18" s="10" t="s">
        <v>14</v>
      </c>
      <c r="C18" s="9"/>
      <c r="D18" s="9"/>
      <c r="E18" s="9"/>
      <c r="F18" s="8"/>
      <c r="G18" s="22">
        <f>SUM(G14:G17)+G11</f>
        <v>14.923202579365078</v>
      </c>
      <c r="H18" s="20" t="s">
        <v>2</v>
      </c>
    </row>
    <row r="19" spans="2:9" x14ac:dyDescent="0.25">
      <c r="B19" s="18"/>
      <c r="C19" s="18"/>
      <c r="D19" s="18"/>
      <c r="E19" s="18"/>
      <c r="F19" s="18"/>
      <c r="G19" s="18"/>
      <c r="H19" s="18"/>
    </row>
    <row r="20" spans="2:9" x14ac:dyDescent="0.25">
      <c r="B20" s="7" t="s">
        <v>5</v>
      </c>
      <c r="C20" s="7"/>
      <c r="D20" s="7"/>
      <c r="E20" s="7"/>
      <c r="F20" s="7"/>
      <c r="G20" s="7"/>
      <c r="H20" s="7"/>
    </row>
    <row r="21" spans="2:9" x14ac:dyDescent="0.25">
      <c r="B21" s="13" t="s">
        <v>6</v>
      </c>
      <c r="C21" s="13"/>
      <c r="D21" s="13"/>
      <c r="E21" s="13"/>
      <c r="F21" s="13"/>
      <c r="G21" s="13"/>
      <c r="H21" s="13"/>
    </row>
    <row r="22" spans="2:9" x14ac:dyDescent="0.25">
      <c r="B22" s="6" t="s">
        <v>16</v>
      </c>
      <c r="C22" s="6"/>
      <c r="D22" s="17" t="s">
        <v>7</v>
      </c>
      <c r="E22" s="17" t="s">
        <v>27</v>
      </c>
      <c r="F22" s="17" t="s">
        <v>8</v>
      </c>
      <c r="G22" s="35">
        <f>(1150+(1150*0.2359))/168*0.05</f>
        <v>0.42300148809523813</v>
      </c>
      <c r="H22" s="17" t="s">
        <v>2</v>
      </c>
    </row>
    <row r="23" spans="2:9" ht="45.6" customHeight="1" x14ac:dyDescent="0.25">
      <c r="B23" s="5" t="s">
        <v>26</v>
      </c>
      <c r="C23" s="5"/>
      <c r="D23" s="17" t="s">
        <v>7</v>
      </c>
      <c r="E23" s="17" t="s">
        <v>28</v>
      </c>
      <c r="F23" s="17" t="s">
        <v>8</v>
      </c>
      <c r="G23" s="35">
        <f>(1248+(1248*0.2359))/168*0.05</f>
        <v>0.45904857142857147</v>
      </c>
      <c r="H23" s="17" t="s">
        <v>2</v>
      </c>
    </row>
    <row r="24" spans="2:9" x14ac:dyDescent="0.25">
      <c r="B24" s="18" t="s">
        <v>17</v>
      </c>
      <c r="C24" s="18"/>
      <c r="D24" s="18" t="s">
        <v>7</v>
      </c>
      <c r="E24" s="18" t="s">
        <v>29</v>
      </c>
      <c r="F24" s="18" t="s">
        <v>8</v>
      </c>
      <c r="G24" s="36">
        <f>(980+(980*0.2359))/168*0.05</f>
        <v>0.36047083333333335</v>
      </c>
      <c r="H24" s="18" t="s">
        <v>2</v>
      </c>
    </row>
    <row r="25" spans="2:9" x14ac:dyDescent="0.25">
      <c r="B25" s="13" t="s">
        <v>11</v>
      </c>
      <c r="C25" s="13"/>
      <c r="D25" s="18"/>
      <c r="E25" s="18"/>
      <c r="F25" s="18"/>
      <c r="G25" s="36">
        <v>0.2</v>
      </c>
      <c r="H25" s="18" t="s">
        <v>9</v>
      </c>
    </row>
    <row r="26" spans="2:9" x14ac:dyDescent="0.25">
      <c r="B26" s="12" t="s">
        <v>12</v>
      </c>
      <c r="C26" s="12"/>
      <c r="D26" s="12"/>
      <c r="E26" s="12"/>
      <c r="F26" s="12"/>
      <c r="G26" s="27">
        <f>SUM(G22:G25)</f>
        <v>1.4425208928571429</v>
      </c>
      <c r="H26" s="16" t="s">
        <v>2</v>
      </c>
    </row>
    <row r="27" spans="2:9" x14ac:dyDescent="0.25">
      <c r="B27" s="18"/>
      <c r="C27" s="18"/>
      <c r="D27" s="18"/>
      <c r="E27" s="18"/>
      <c r="F27" s="18"/>
      <c r="G27" s="18"/>
      <c r="H27" s="18"/>
    </row>
    <row r="28" spans="2:9" ht="25.15" customHeight="1" x14ac:dyDescent="0.25">
      <c r="B28" s="11" t="s">
        <v>13</v>
      </c>
      <c r="C28" s="11"/>
      <c r="D28" s="11" t="s">
        <v>31</v>
      </c>
      <c r="E28" s="11"/>
      <c r="F28" s="11"/>
      <c r="G28" s="29">
        <f>G18+G26</f>
        <v>16.365723472222221</v>
      </c>
      <c r="H28" s="16" t="s">
        <v>2</v>
      </c>
    </row>
    <row r="29" spans="2:9" x14ac:dyDescent="0.25">
      <c r="B29" s="19"/>
      <c r="C29" s="19"/>
      <c r="D29" s="19"/>
      <c r="E29" s="19"/>
      <c r="F29" s="19"/>
      <c r="G29" s="19"/>
      <c r="H29" s="19"/>
    </row>
    <row r="30" spans="2:9" x14ac:dyDescent="0.25">
      <c r="B30" s="18" t="s">
        <v>40</v>
      </c>
      <c r="C30" s="18"/>
      <c r="D30" s="18"/>
      <c r="E30" s="34"/>
      <c r="F30" s="18"/>
      <c r="G30" s="18"/>
      <c r="H30" s="18"/>
    </row>
    <row r="31" spans="2:9" x14ac:dyDescent="0.25">
      <c r="B31" s="18"/>
      <c r="C31" s="18"/>
      <c r="D31" s="18"/>
      <c r="E31" s="18"/>
      <c r="F31" s="18"/>
      <c r="G31" s="18"/>
      <c r="H31" s="18"/>
    </row>
    <row r="32" spans="2:9" x14ac:dyDescent="0.25">
      <c r="B32" s="18"/>
      <c r="C32" s="18"/>
      <c r="D32" s="18"/>
      <c r="E32" s="18"/>
      <c r="F32" s="18"/>
      <c r="G32" s="18"/>
      <c r="H32" s="18"/>
    </row>
    <row r="33" spans="2:8" x14ac:dyDescent="0.25">
      <c r="B33" s="18"/>
      <c r="C33" s="18"/>
      <c r="D33" s="18"/>
      <c r="E33" s="18"/>
      <c r="F33" s="18"/>
      <c r="G33" s="18"/>
      <c r="H33" s="18"/>
    </row>
    <row r="34" spans="2:8" x14ac:dyDescent="0.25">
      <c r="B34" s="18"/>
      <c r="C34" s="18"/>
      <c r="D34" s="18"/>
      <c r="E34" s="18"/>
      <c r="F34" s="18"/>
      <c r="G34" s="18"/>
      <c r="H34" s="18"/>
    </row>
    <row r="35" spans="2:8" x14ac:dyDescent="0.25">
      <c r="B35" s="18"/>
      <c r="C35" s="18"/>
      <c r="D35" s="18"/>
      <c r="E35" s="18"/>
      <c r="F35" s="18"/>
      <c r="G35" s="18"/>
      <c r="H35" s="18"/>
    </row>
    <row r="36" spans="2:8" x14ac:dyDescent="0.25">
      <c r="B36" s="18"/>
      <c r="C36" s="18"/>
      <c r="D36" s="18"/>
      <c r="E36" s="18"/>
      <c r="F36" s="18"/>
      <c r="G36" s="18"/>
      <c r="H36" s="18"/>
    </row>
    <row r="37" spans="2:8" x14ac:dyDescent="0.25">
      <c r="B37" s="18"/>
      <c r="C37" s="18"/>
      <c r="D37" s="18"/>
      <c r="E37" s="18"/>
      <c r="F37" s="18"/>
      <c r="G37" s="18"/>
      <c r="H37" s="18"/>
    </row>
    <row r="38" spans="2:8" x14ac:dyDescent="0.25">
      <c r="B38" s="18"/>
      <c r="C38" s="18"/>
      <c r="D38" s="18"/>
      <c r="E38" s="18"/>
      <c r="F38" s="18"/>
      <c r="G38" s="18"/>
      <c r="H38" s="18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18"/>
      <c r="C41" s="18"/>
      <c r="D41" s="18"/>
      <c r="E41" s="18"/>
      <c r="F41" s="18"/>
      <c r="G41" s="18"/>
      <c r="H41" s="18"/>
    </row>
    <row r="42" spans="2:8" x14ac:dyDescent="0.25">
      <c r="B42" s="18"/>
      <c r="C42" s="18"/>
      <c r="D42" s="18"/>
      <c r="E42" s="18"/>
      <c r="F42" s="18"/>
      <c r="G42" s="18"/>
      <c r="H42" s="18"/>
    </row>
    <row r="43" spans="2:8" x14ac:dyDescent="0.25">
      <c r="B43" s="18"/>
      <c r="C43" s="18"/>
      <c r="D43" s="18"/>
      <c r="E43" s="18"/>
      <c r="F43" s="18"/>
      <c r="G43" s="18"/>
      <c r="H43" s="18"/>
    </row>
    <row r="44" spans="2:8" x14ac:dyDescent="0.25">
      <c r="B44" s="18"/>
      <c r="C44" s="18"/>
      <c r="D44" s="18"/>
      <c r="E44" s="18"/>
      <c r="F44" s="18"/>
      <c r="G44" s="18"/>
      <c r="H44" s="18"/>
    </row>
    <row r="45" spans="2:8" x14ac:dyDescent="0.25">
      <c r="B45" s="18"/>
      <c r="C45" s="18"/>
      <c r="D45" s="18"/>
      <c r="E45" s="18"/>
      <c r="F45" s="18"/>
      <c r="G45" s="18"/>
      <c r="H45" s="18"/>
    </row>
    <row r="46" spans="2:8" x14ac:dyDescent="0.25">
      <c r="B46" s="18"/>
      <c r="C46" s="18"/>
      <c r="D46" s="18"/>
      <c r="E46" s="18"/>
      <c r="F46" s="18"/>
      <c r="G46" s="18"/>
      <c r="H46" s="18"/>
    </row>
    <row r="47" spans="2:8" x14ac:dyDescent="0.25">
      <c r="B47" s="18"/>
      <c r="C47" s="18"/>
      <c r="D47" s="18"/>
      <c r="E47" s="18"/>
      <c r="F47" s="18"/>
      <c r="G47" s="18"/>
      <c r="H47" s="18"/>
    </row>
    <row r="48" spans="2:8" x14ac:dyDescent="0.25">
      <c r="B48" s="18"/>
      <c r="C48" s="18"/>
      <c r="D48" s="18"/>
      <c r="E48" s="18"/>
      <c r="F48" s="18"/>
      <c r="G48" s="18"/>
      <c r="H48" s="18"/>
    </row>
    <row r="49" spans="2:8" x14ac:dyDescent="0.25">
      <c r="B49" s="18"/>
      <c r="C49" s="18"/>
      <c r="D49" s="18"/>
      <c r="E49" s="18"/>
      <c r="F49" s="18"/>
      <c r="G49" s="18"/>
      <c r="H49" s="18"/>
    </row>
    <row r="50" spans="2:8" x14ac:dyDescent="0.25">
      <c r="B50" s="19"/>
      <c r="C50" s="19"/>
      <c r="D50" s="19"/>
      <c r="E50" s="19"/>
      <c r="F50" s="19"/>
      <c r="G50" s="19"/>
      <c r="H50" s="19"/>
    </row>
    <row r="51" spans="2:8" x14ac:dyDescent="0.25">
      <c r="B51" s="19"/>
      <c r="C51" s="19"/>
      <c r="D51" s="19"/>
      <c r="E51" s="19"/>
      <c r="F51" s="19"/>
      <c r="G51" s="19"/>
      <c r="H51" s="19"/>
    </row>
    <row r="52" spans="2:8" x14ac:dyDescent="0.25">
      <c r="B52" s="19"/>
      <c r="C52" s="19"/>
      <c r="D52" s="19"/>
      <c r="E52" s="19"/>
      <c r="F52" s="19"/>
      <c r="G52" s="19"/>
      <c r="H52" s="19"/>
    </row>
    <row r="53" spans="2:8" x14ac:dyDescent="0.25">
      <c r="B53" s="19"/>
      <c r="C53" s="19"/>
      <c r="D53" s="19"/>
      <c r="E53" s="19"/>
      <c r="F53" s="19"/>
      <c r="G53" s="19"/>
      <c r="H53" s="19"/>
    </row>
    <row r="54" spans="2:8" x14ac:dyDescent="0.25">
      <c r="B54" s="19"/>
      <c r="C54" s="19"/>
      <c r="D54" s="19"/>
      <c r="E54" s="19"/>
      <c r="F54" s="19"/>
      <c r="G54" s="19"/>
      <c r="H54" s="19"/>
    </row>
    <row r="55" spans="2:8" x14ac:dyDescent="0.25">
      <c r="B55" s="19"/>
      <c r="C55" s="19"/>
      <c r="D55" s="19"/>
      <c r="E55" s="19"/>
      <c r="F55" s="19"/>
      <c r="G55" s="19"/>
      <c r="H55" s="19"/>
    </row>
    <row r="56" spans="2:8" x14ac:dyDescent="0.25">
      <c r="B56" s="19"/>
      <c r="C56" s="19"/>
      <c r="D56" s="19"/>
      <c r="E56" s="19"/>
      <c r="F56" s="19"/>
      <c r="G56" s="19"/>
      <c r="H56" s="19"/>
    </row>
  </sheetData>
  <mergeCells count="23">
    <mergeCell ref="B15:F15"/>
    <mergeCell ref="B16:F16"/>
    <mergeCell ref="B2:I2"/>
    <mergeCell ref="B4:H4"/>
    <mergeCell ref="B5:H5"/>
    <mergeCell ref="B6:C6"/>
    <mergeCell ref="B7:H7"/>
    <mergeCell ref="H1:I1"/>
    <mergeCell ref="B25:C25"/>
    <mergeCell ref="B26:F26"/>
    <mergeCell ref="B28:C28"/>
    <mergeCell ref="D28:F28"/>
    <mergeCell ref="B17:F17"/>
    <mergeCell ref="B18:F18"/>
    <mergeCell ref="B20:H20"/>
    <mergeCell ref="B21:H21"/>
    <mergeCell ref="B22:C22"/>
    <mergeCell ref="B8:H8"/>
    <mergeCell ref="B23:C23"/>
    <mergeCell ref="B10:H10"/>
    <mergeCell ref="B11:F11"/>
    <mergeCell ref="B13:H13"/>
    <mergeCell ref="B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D778-E5F7-4791-B8B8-86D8F5380468}">
  <dimension ref="B1:K56"/>
  <sheetViews>
    <sheetView workbookViewId="0">
      <selection activeCell="H1" sqref="H1:I1"/>
    </sheetView>
  </sheetViews>
  <sheetFormatPr defaultRowHeight="15" x14ac:dyDescent="0.25"/>
  <cols>
    <col min="1" max="1" width="5.140625" customWidth="1"/>
    <col min="3" max="3" width="9.5703125" customWidth="1"/>
    <col min="5" max="5" width="10.140625" customWidth="1"/>
    <col min="6" max="6" width="13" customWidth="1"/>
    <col min="7" max="7" width="10.28515625" customWidth="1"/>
    <col min="9" max="9" width="12" customWidth="1"/>
  </cols>
  <sheetData>
    <row r="1" spans="2:11" x14ac:dyDescent="0.25">
      <c r="H1" s="43" t="s">
        <v>41</v>
      </c>
      <c r="I1" s="43"/>
    </row>
    <row r="2" spans="2:11" ht="15.75" x14ac:dyDescent="0.25">
      <c r="B2" s="40" t="s">
        <v>19</v>
      </c>
      <c r="C2" s="40"/>
      <c r="D2" s="40"/>
      <c r="E2" s="40"/>
      <c r="F2" s="40"/>
      <c r="G2" s="40"/>
      <c r="H2" s="40"/>
      <c r="I2" s="40"/>
    </row>
    <row r="4" spans="2:11" x14ac:dyDescent="0.25">
      <c r="B4" s="12" t="s">
        <v>4</v>
      </c>
      <c r="C4" s="41"/>
      <c r="D4" s="41"/>
      <c r="E4" s="41"/>
      <c r="F4" s="41"/>
      <c r="G4" s="41"/>
      <c r="H4" s="41"/>
    </row>
    <row r="5" spans="2:11" x14ac:dyDescent="0.25">
      <c r="B5" s="38" t="s">
        <v>0</v>
      </c>
      <c r="C5" s="38"/>
      <c r="D5" s="38"/>
      <c r="E5" s="38"/>
      <c r="F5" s="38"/>
      <c r="G5" s="38"/>
      <c r="H5" s="38"/>
    </row>
    <row r="6" spans="2:11" x14ac:dyDescent="0.25">
      <c r="B6" s="3" t="s">
        <v>1</v>
      </c>
      <c r="C6" s="2"/>
      <c r="D6" s="23">
        <v>833</v>
      </c>
      <c r="E6" s="23" t="s">
        <v>9</v>
      </c>
      <c r="F6" s="23" t="s">
        <v>8</v>
      </c>
      <c r="G6" s="31">
        <f>D6/168</f>
        <v>4.958333333333333</v>
      </c>
      <c r="H6" s="24" t="s">
        <v>2</v>
      </c>
    </row>
    <row r="7" spans="2:11" x14ac:dyDescent="0.25">
      <c r="B7" s="4"/>
      <c r="C7" s="4"/>
      <c r="D7" s="4"/>
      <c r="E7" s="4"/>
      <c r="F7" s="4"/>
      <c r="G7" s="4"/>
      <c r="H7" s="4"/>
    </row>
    <row r="8" spans="2:11" x14ac:dyDescent="0.25">
      <c r="B8" s="4" t="s">
        <v>3</v>
      </c>
      <c r="C8" s="4"/>
      <c r="D8" s="4"/>
      <c r="E8" s="4"/>
      <c r="F8" s="4"/>
      <c r="G8" s="4"/>
      <c r="H8" s="4"/>
    </row>
    <row r="9" spans="2:11" x14ac:dyDescent="0.25">
      <c r="B9" s="25" t="s">
        <v>20</v>
      </c>
      <c r="C9" s="25"/>
      <c r="D9" s="26">
        <f>833*0.2359</f>
        <v>196.50469999999999</v>
      </c>
      <c r="E9" s="25" t="s">
        <v>9</v>
      </c>
      <c r="F9" s="25" t="s">
        <v>15</v>
      </c>
      <c r="G9" s="21">
        <f>D9/168</f>
        <v>1.1696708333333332</v>
      </c>
      <c r="H9" s="25" t="s">
        <v>2</v>
      </c>
      <c r="I9" s="37"/>
    </row>
    <row r="10" spans="2:11" x14ac:dyDescent="0.25">
      <c r="B10" s="3" t="s">
        <v>18</v>
      </c>
      <c r="C10" s="2"/>
      <c r="D10" s="2"/>
      <c r="E10" s="2"/>
      <c r="F10" s="2"/>
      <c r="G10" s="2"/>
      <c r="H10" s="1"/>
      <c r="I10" s="28"/>
    </row>
    <row r="11" spans="2:11" x14ac:dyDescent="0.25">
      <c r="B11" s="38" t="s">
        <v>10</v>
      </c>
      <c r="C11" s="38"/>
      <c r="D11" s="38"/>
      <c r="E11" s="38"/>
      <c r="F11" s="38"/>
      <c r="G11" s="27">
        <f>G6+G9</f>
        <v>6.128004166666666</v>
      </c>
      <c r="H11" s="15" t="s">
        <v>2</v>
      </c>
      <c r="I11" s="28"/>
    </row>
    <row r="12" spans="2:11" x14ac:dyDescent="0.25">
      <c r="B12" s="17"/>
      <c r="C12" s="17"/>
      <c r="D12" s="17"/>
      <c r="E12" s="17"/>
      <c r="F12" s="17"/>
      <c r="G12" s="17"/>
      <c r="H12" s="17"/>
    </row>
    <row r="13" spans="2:11" ht="36" customHeight="1" x14ac:dyDescent="0.25">
      <c r="B13" s="11" t="s">
        <v>37</v>
      </c>
      <c r="C13" s="11"/>
      <c r="D13" s="11"/>
      <c r="E13" s="11"/>
      <c r="F13" s="11"/>
      <c r="G13" s="11"/>
      <c r="H13" s="11"/>
    </row>
    <row r="14" spans="2:11" x14ac:dyDescent="0.25">
      <c r="B14" s="39" t="s">
        <v>35</v>
      </c>
      <c r="C14" s="39"/>
      <c r="D14" s="39"/>
      <c r="E14" s="39"/>
      <c r="F14" s="39"/>
      <c r="G14" s="21">
        <f>1*1.9</f>
        <v>1.9</v>
      </c>
      <c r="H14" s="15" t="s">
        <v>2</v>
      </c>
    </row>
    <row r="15" spans="2:11" ht="30" customHeight="1" x14ac:dyDescent="0.25">
      <c r="B15" s="14" t="s">
        <v>23</v>
      </c>
      <c r="C15" s="14"/>
      <c r="D15" s="14"/>
      <c r="E15" s="14"/>
      <c r="F15" s="14"/>
      <c r="G15" s="21">
        <v>1.5</v>
      </c>
      <c r="H15" s="15" t="s">
        <v>2</v>
      </c>
      <c r="I15" s="28"/>
      <c r="K15" s="33"/>
    </row>
    <row r="16" spans="2:11" ht="45" customHeight="1" x14ac:dyDescent="0.25">
      <c r="B16" s="14" t="s">
        <v>36</v>
      </c>
      <c r="C16" s="14"/>
      <c r="D16" s="14"/>
      <c r="E16" s="14"/>
      <c r="F16" s="14"/>
      <c r="G16" s="21">
        <v>0.18</v>
      </c>
      <c r="H16" s="15" t="s">
        <v>2</v>
      </c>
    </row>
    <row r="17" spans="2:9" ht="31.9" customHeight="1" x14ac:dyDescent="0.25">
      <c r="B17" s="14" t="s">
        <v>39</v>
      </c>
      <c r="C17" s="14"/>
      <c r="D17" s="14"/>
      <c r="E17" s="14"/>
      <c r="F17" s="14"/>
      <c r="G17" s="32">
        <v>0.05</v>
      </c>
      <c r="H17" s="15" t="s">
        <v>2</v>
      </c>
      <c r="I17" s="30"/>
    </row>
    <row r="18" spans="2:9" x14ac:dyDescent="0.25">
      <c r="B18" s="10" t="s">
        <v>14</v>
      </c>
      <c r="C18" s="9"/>
      <c r="D18" s="9"/>
      <c r="E18" s="9"/>
      <c r="F18" s="8"/>
      <c r="G18" s="22">
        <f>SUM(G14:G17)+G11</f>
        <v>9.7580041666666659</v>
      </c>
      <c r="H18" s="20" t="s">
        <v>2</v>
      </c>
    </row>
    <row r="19" spans="2:9" x14ac:dyDescent="0.25">
      <c r="B19" s="18"/>
      <c r="C19" s="18"/>
      <c r="D19" s="18"/>
      <c r="E19" s="18"/>
      <c r="F19" s="18"/>
      <c r="G19" s="18"/>
      <c r="H19" s="18"/>
    </row>
    <row r="20" spans="2:9" x14ac:dyDescent="0.25">
      <c r="B20" s="7" t="s">
        <v>5</v>
      </c>
      <c r="C20" s="7"/>
      <c r="D20" s="7"/>
      <c r="E20" s="7"/>
      <c r="F20" s="7"/>
      <c r="G20" s="7"/>
      <c r="H20" s="7"/>
    </row>
    <row r="21" spans="2:9" x14ac:dyDescent="0.25">
      <c r="B21" s="13" t="s">
        <v>6</v>
      </c>
      <c r="C21" s="13"/>
      <c r="D21" s="13"/>
      <c r="E21" s="13"/>
      <c r="F21" s="13"/>
      <c r="G21" s="13"/>
      <c r="H21" s="13"/>
    </row>
    <row r="22" spans="2:9" x14ac:dyDescent="0.25">
      <c r="B22" s="6" t="s">
        <v>16</v>
      </c>
      <c r="C22" s="6"/>
      <c r="D22" s="17" t="s">
        <v>7</v>
      </c>
      <c r="E22" s="17" t="s">
        <v>27</v>
      </c>
      <c r="F22" s="17" t="s">
        <v>8</v>
      </c>
      <c r="G22" s="35">
        <f>(1150+(1150*0.2359))/168*0.05</f>
        <v>0.42300148809523813</v>
      </c>
      <c r="H22" s="17" t="s">
        <v>2</v>
      </c>
    </row>
    <row r="23" spans="2:9" ht="45.6" customHeight="1" x14ac:dyDescent="0.25">
      <c r="B23" s="5" t="s">
        <v>26</v>
      </c>
      <c r="C23" s="5"/>
      <c r="D23" s="17" t="s">
        <v>7</v>
      </c>
      <c r="E23" s="17" t="s">
        <v>28</v>
      </c>
      <c r="F23" s="17" t="s">
        <v>8</v>
      </c>
      <c r="G23" s="35">
        <f>(1248+(1248*0.2359))/168*0.05</f>
        <v>0.45904857142857147</v>
      </c>
      <c r="H23" s="17" t="s">
        <v>2</v>
      </c>
    </row>
    <row r="24" spans="2:9" x14ac:dyDescent="0.25">
      <c r="B24" s="18" t="s">
        <v>17</v>
      </c>
      <c r="C24" s="18"/>
      <c r="D24" s="18" t="s">
        <v>7</v>
      </c>
      <c r="E24" s="18" t="s">
        <v>29</v>
      </c>
      <c r="F24" s="18" t="s">
        <v>8</v>
      </c>
      <c r="G24" s="36">
        <f>(980+(980*0.2359))/168*0.05</f>
        <v>0.36047083333333335</v>
      </c>
      <c r="H24" s="18" t="s">
        <v>2</v>
      </c>
    </row>
    <row r="25" spans="2:9" x14ac:dyDescent="0.25">
      <c r="B25" s="13" t="s">
        <v>11</v>
      </c>
      <c r="C25" s="13"/>
      <c r="D25" s="18"/>
      <c r="E25" s="18"/>
      <c r="F25" s="18"/>
      <c r="G25" s="36">
        <v>0.2</v>
      </c>
      <c r="H25" s="18" t="s">
        <v>9</v>
      </c>
    </row>
    <row r="26" spans="2:9" x14ac:dyDescent="0.25">
      <c r="B26" s="12" t="s">
        <v>12</v>
      </c>
      <c r="C26" s="12"/>
      <c r="D26" s="12"/>
      <c r="E26" s="12"/>
      <c r="F26" s="12"/>
      <c r="G26" s="27">
        <f>SUM(G22:G25)</f>
        <v>1.4425208928571429</v>
      </c>
      <c r="H26" s="16" t="s">
        <v>2</v>
      </c>
    </row>
    <row r="27" spans="2:9" x14ac:dyDescent="0.25">
      <c r="B27" s="18"/>
      <c r="C27" s="18"/>
      <c r="D27" s="18"/>
      <c r="E27" s="18"/>
      <c r="F27" s="18"/>
      <c r="G27" s="18"/>
      <c r="H27" s="18"/>
    </row>
    <row r="28" spans="2:9" ht="25.15" customHeight="1" x14ac:dyDescent="0.25">
      <c r="B28" s="11" t="s">
        <v>13</v>
      </c>
      <c r="C28" s="11"/>
      <c r="D28" s="11" t="s">
        <v>38</v>
      </c>
      <c r="E28" s="11"/>
      <c r="F28" s="11"/>
      <c r="G28" s="29">
        <f>G18+G26</f>
        <v>11.200525059523809</v>
      </c>
      <c r="H28" s="16" t="s">
        <v>2</v>
      </c>
    </row>
    <row r="29" spans="2:9" x14ac:dyDescent="0.25">
      <c r="B29" s="19"/>
      <c r="C29" s="19"/>
      <c r="D29" s="19"/>
      <c r="E29" s="19"/>
      <c r="F29" s="19"/>
      <c r="G29" s="19"/>
      <c r="H29" s="19"/>
    </row>
    <row r="30" spans="2:9" x14ac:dyDescent="0.25">
      <c r="B30" s="18" t="s">
        <v>40</v>
      </c>
      <c r="C30" s="18"/>
      <c r="D30" s="18"/>
      <c r="E30" s="34"/>
      <c r="F30" s="18"/>
      <c r="G30" s="18"/>
      <c r="H30" s="18"/>
    </row>
    <row r="31" spans="2:9" x14ac:dyDescent="0.25">
      <c r="B31" s="18"/>
      <c r="C31" s="18"/>
      <c r="D31" s="18"/>
      <c r="E31" s="18"/>
      <c r="F31" s="18"/>
      <c r="G31" s="18"/>
      <c r="H31" s="18"/>
    </row>
    <row r="32" spans="2:9" x14ac:dyDescent="0.25">
      <c r="B32" s="18"/>
      <c r="C32" s="18"/>
      <c r="D32" s="18"/>
      <c r="E32" s="18"/>
      <c r="F32" s="18"/>
      <c r="G32" s="18"/>
      <c r="H32" s="18"/>
    </row>
    <row r="33" spans="2:8" x14ac:dyDescent="0.25">
      <c r="B33" s="18"/>
      <c r="C33" s="18"/>
      <c r="D33" s="18"/>
      <c r="E33" s="18"/>
      <c r="F33" s="18"/>
      <c r="G33" s="18"/>
      <c r="H33" s="18"/>
    </row>
    <row r="34" spans="2:8" x14ac:dyDescent="0.25">
      <c r="B34" s="18"/>
      <c r="C34" s="18"/>
      <c r="D34" s="18"/>
      <c r="E34" s="18"/>
      <c r="F34" s="18"/>
      <c r="G34" s="18"/>
      <c r="H34" s="18"/>
    </row>
    <row r="35" spans="2:8" x14ac:dyDescent="0.25">
      <c r="B35" s="18"/>
      <c r="C35" s="18"/>
      <c r="D35" s="18"/>
      <c r="E35" s="18"/>
      <c r="F35" s="18"/>
      <c r="G35" s="18"/>
      <c r="H35" s="18"/>
    </row>
    <row r="36" spans="2:8" x14ac:dyDescent="0.25">
      <c r="B36" s="18"/>
      <c r="C36" s="18"/>
      <c r="D36" s="18"/>
      <c r="E36" s="18"/>
      <c r="F36" s="18"/>
      <c r="G36" s="18"/>
      <c r="H36" s="18"/>
    </row>
    <row r="37" spans="2:8" x14ac:dyDescent="0.25">
      <c r="B37" s="18"/>
      <c r="C37" s="18"/>
      <c r="D37" s="18"/>
      <c r="E37" s="18"/>
      <c r="F37" s="18"/>
      <c r="G37" s="18"/>
      <c r="H37" s="18"/>
    </row>
    <row r="38" spans="2:8" x14ac:dyDescent="0.25">
      <c r="B38" s="18"/>
      <c r="C38" s="18"/>
      <c r="D38" s="18"/>
      <c r="E38" s="18"/>
      <c r="F38" s="18"/>
      <c r="G38" s="18"/>
      <c r="H38" s="18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18"/>
      <c r="C41" s="18"/>
      <c r="D41" s="18"/>
      <c r="E41" s="18"/>
      <c r="F41" s="18"/>
      <c r="G41" s="18"/>
      <c r="H41" s="18"/>
    </row>
    <row r="42" spans="2:8" x14ac:dyDescent="0.25">
      <c r="B42" s="18"/>
      <c r="C42" s="18"/>
      <c r="D42" s="18"/>
      <c r="E42" s="18"/>
      <c r="F42" s="18"/>
      <c r="G42" s="18"/>
      <c r="H42" s="18"/>
    </row>
    <row r="43" spans="2:8" x14ac:dyDescent="0.25">
      <c r="B43" s="18"/>
      <c r="C43" s="18"/>
      <c r="D43" s="18"/>
      <c r="E43" s="18"/>
      <c r="F43" s="18"/>
      <c r="G43" s="18"/>
      <c r="H43" s="18"/>
    </row>
    <row r="44" spans="2:8" x14ac:dyDescent="0.25">
      <c r="B44" s="18"/>
      <c r="C44" s="18"/>
      <c r="D44" s="18"/>
      <c r="E44" s="18"/>
      <c r="F44" s="18"/>
      <c r="G44" s="18"/>
      <c r="H44" s="18"/>
    </row>
    <row r="45" spans="2:8" x14ac:dyDescent="0.25">
      <c r="B45" s="18"/>
      <c r="C45" s="18"/>
      <c r="D45" s="18"/>
      <c r="E45" s="18"/>
      <c r="F45" s="18"/>
      <c r="G45" s="18"/>
      <c r="H45" s="18"/>
    </row>
    <row r="46" spans="2:8" x14ac:dyDescent="0.25">
      <c r="B46" s="18"/>
      <c r="C46" s="18"/>
      <c r="D46" s="18"/>
      <c r="E46" s="18"/>
      <c r="F46" s="18"/>
      <c r="G46" s="18"/>
      <c r="H46" s="18"/>
    </row>
    <row r="47" spans="2:8" x14ac:dyDescent="0.25">
      <c r="B47" s="18"/>
      <c r="C47" s="18"/>
      <c r="D47" s="18"/>
      <c r="E47" s="18"/>
      <c r="F47" s="18"/>
      <c r="G47" s="18"/>
      <c r="H47" s="18"/>
    </row>
    <row r="48" spans="2:8" x14ac:dyDescent="0.25">
      <c r="B48" s="18"/>
      <c r="C48" s="18"/>
      <c r="D48" s="18"/>
      <c r="E48" s="18"/>
      <c r="F48" s="18"/>
      <c r="G48" s="18"/>
      <c r="H48" s="18"/>
    </row>
    <row r="49" spans="2:8" x14ac:dyDescent="0.25">
      <c r="B49" s="18"/>
      <c r="C49" s="18"/>
      <c r="D49" s="18"/>
      <c r="E49" s="18"/>
      <c r="F49" s="18"/>
      <c r="G49" s="18"/>
      <c r="H49" s="18"/>
    </row>
    <row r="50" spans="2:8" x14ac:dyDescent="0.25">
      <c r="B50" s="19"/>
      <c r="C50" s="19"/>
      <c r="D50" s="19"/>
      <c r="E50" s="19"/>
      <c r="F50" s="19"/>
      <c r="G50" s="19"/>
      <c r="H50" s="19"/>
    </row>
    <row r="51" spans="2:8" x14ac:dyDescent="0.25">
      <c r="B51" s="19"/>
      <c r="C51" s="19"/>
      <c r="D51" s="19"/>
      <c r="E51" s="19"/>
      <c r="F51" s="19"/>
      <c r="G51" s="19"/>
      <c r="H51" s="19"/>
    </row>
    <row r="52" spans="2:8" x14ac:dyDescent="0.25">
      <c r="B52" s="19"/>
      <c r="C52" s="19"/>
      <c r="D52" s="19"/>
      <c r="E52" s="19"/>
      <c r="F52" s="19"/>
      <c r="G52" s="19"/>
      <c r="H52" s="19"/>
    </row>
    <row r="53" spans="2:8" x14ac:dyDescent="0.25">
      <c r="B53" s="19"/>
      <c r="C53" s="19"/>
      <c r="D53" s="19"/>
      <c r="E53" s="19"/>
      <c r="F53" s="19"/>
      <c r="G53" s="19"/>
      <c r="H53" s="19"/>
    </row>
    <row r="54" spans="2:8" x14ac:dyDescent="0.25">
      <c r="B54" s="19"/>
      <c r="C54" s="19"/>
      <c r="D54" s="19"/>
      <c r="E54" s="19"/>
      <c r="F54" s="19"/>
      <c r="G54" s="19"/>
      <c r="H54" s="19"/>
    </row>
    <row r="55" spans="2:8" x14ac:dyDescent="0.25">
      <c r="B55" s="19"/>
      <c r="C55" s="19"/>
      <c r="D55" s="19"/>
      <c r="E55" s="19"/>
      <c r="F55" s="19"/>
      <c r="G55" s="19"/>
      <c r="H55" s="19"/>
    </row>
    <row r="56" spans="2:8" x14ac:dyDescent="0.25">
      <c r="B56" s="19"/>
      <c r="C56" s="19"/>
      <c r="D56" s="19"/>
      <c r="E56" s="19"/>
      <c r="F56" s="19"/>
      <c r="G56" s="19"/>
      <c r="H56" s="19"/>
    </row>
  </sheetData>
  <mergeCells count="23">
    <mergeCell ref="B23:C23"/>
    <mergeCell ref="B16:F16"/>
    <mergeCell ref="B25:C25"/>
    <mergeCell ref="B26:F26"/>
    <mergeCell ref="B28:C28"/>
    <mergeCell ref="D28:F28"/>
    <mergeCell ref="B17:F17"/>
    <mergeCell ref="B18:F18"/>
    <mergeCell ref="B20:H20"/>
    <mergeCell ref="B21:H21"/>
    <mergeCell ref="B22:C22"/>
    <mergeCell ref="B15:F15"/>
    <mergeCell ref="H1:I1"/>
    <mergeCell ref="B2:I2"/>
    <mergeCell ref="B4:H4"/>
    <mergeCell ref="B5:H5"/>
    <mergeCell ref="B6:C6"/>
    <mergeCell ref="B7:H7"/>
    <mergeCell ref="B8:H8"/>
    <mergeCell ref="B10:H10"/>
    <mergeCell ref="B11:F11"/>
    <mergeCell ref="B13:H13"/>
    <mergeCell ref="B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Krūmgriezis</vt:lpstr>
      <vt:lpstr>zāles pļāvējs SOLO</vt:lpstr>
      <vt:lpstr>zāles pļāvējs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</dc:creator>
  <cp:keywords/>
  <dc:description/>
  <cp:lastModifiedBy>Daiga Naroga</cp:lastModifiedBy>
  <cp:lastPrinted>2023-08-29T11:22:13Z</cp:lastPrinted>
  <dcterms:created xsi:type="dcterms:W3CDTF">2022-04-14T05:40:55Z</dcterms:created>
  <dcterms:modified xsi:type="dcterms:W3CDTF">2023-09-12T11:05:14Z</dcterms:modified>
  <cp:category/>
</cp:coreProperties>
</file>